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1" l="1"/>
  <c r="H51" i="1"/>
  <c r="C106" i="1" l="1"/>
  <c r="C79" i="1"/>
  <c r="C76" i="1"/>
  <c r="C70" i="1"/>
  <c r="H26" i="1"/>
  <c r="H34" i="1"/>
  <c r="H30" i="1"/>
  <c r="H58" i="1"/>
  <c r="H38" i="1" l="1"/>
  <c r="H62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<sst xmlns="http://schemas.openxmlformats.org/spreadsheetml/2006/main" count="134" uniqueCount="89">
  <si>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</si>
  <si>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</si>
  <si>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</si>
  <si>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</si>
  <si>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</si>
  <si>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</si>
  <si>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</si>
  <si>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</si>
  <si>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</si>
  <si>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</si>
  <si>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</si>
  <si>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</si>
  <si>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</si>
  <si>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</si>
  <si>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</si>
  <si>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</si>
  <si>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</si>
  <si>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</si>
  <si>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</si>
  <si>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</si>
  <si>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</si>
  <si>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</si>
  <si>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</si>
  <si>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</si>
  <si>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</si>
  <si>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</si>
  <si>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</si>
  <si>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</si>
  <si>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</si>
  <si>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</si>
  <si>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</si>
  <si>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</si>
  <si>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08.08.2025 </t>
  </si>
  <si>
    <t>Primljena i neutrošena participacija od 08.08.2025</t>
  </si>
  <si>
    <t>Dana 08.08.2025.godine Dom zdravlja Požarevac je izvršio plaćanje prema dobavljačima:</t>
  </si>
  <si>
    <t>NIS Ad</t>
  </si>
  <si>
    <t>Lavija</t>
  </si>
  <si>
    <t>Flora komerc</t>
  </si>
  <si>
    <t>Profil STR</t>
  </si>
  <si>
    <t>Mobident</t>
  </si>
  <si>
    <t>Dunav osiguranje</t>
  </si>
  <si>
    <t>Elping s.a.</t>
  </si>
  <si>
    <t>Elektroluks-012</t>
  </si>
  <si>
    <t>Family Kalčić</t>
  </si>
  <si>
    <t>Laki servis</t>
  </si>
  <si>
    <t>Papirdol</t>
  </si>
  <si>
    <t>Print Sr</t>
  </si>
  <si>
    <t>Remondis</t>
  </si>
  <si>
    <t>Tip Top</t>
  </si>
  <si>
    <t>Vin- auto</t>
  </si>
  <si>
    <t>Vujić STR</t>
  </si>
  <si>
    <t>ZR Aleksandar Tošić</t>
  </si>
  <si>
    <t>Infolab</t>
  </si>
  <si>
    <t>320/2025</t>
  </si>
  <si>
    <t>438/2025</t>
  </si>
  <si>
    <t>351/2025</t>
  </si>
  <si>
    <t>1965-25</t>
  </si>
  <si>
    <t>5405-25</t>
  </si>
  <si>
    <t>68-PO1-1-505/2025</t>
  </si>
  <si>
    <t>71/25</t>
  </si>
  <si>
    <t>51-1147-5226124</t>
  </si>
  <si>
    <t>51-1147-5226224</t>
  </si>
  <si>
    <t>51-1147-5225824</t>
  </si>
  <si>
    <t>51-1147-5225524</t>
  </si>
  <si>
    <t>51-1147-5225624</t>
  </si>
  <si>
    <t>51-1147-5226024</t>
  </si>
  <si>
    <t>51-1147-5225724</t>
  </si>
  <si>
    <t>51-1147-5226524</t>
  </si>
  <si>
    <t>51-1147-5225924</t>
  </si>
  <si>
    <t>163/25</t>
  </si>
  <si>
    <t>FA-1093-0/25</t>
  </si>
  <si>
    <t>25-RN011000042</t>
  </si>
  <si>
    <t>524/2025</t>
  </si>
  <si>
    <t>25-RN011000011</t>
  </si>
  <si>
    <t>235/754</t>
  </si>
  <si>
    <t>FU16479/2025</t>
  </si>
  <si>
    <t>32/25</t>
  </si>
  <si>
    <t>IF25-0024</t>
  </si>
  <si>
    <t>IF25-0023</t>
  </si>
  <si>
    <t>25-F01-00151</t>
  </si>
  <si>
    <t>97/2025</t>
  </si>
  <si>
    <t>094/2025</t>
  </si>
  <si>
    <t>087/2025</t>
  </si>
  <si>
    <t>086/2025</t>
  </si>
  <si>
    <t>5213-2025-TU-1054</t>
  </si>
  <si>
    <t>UKUPNO ENERGENTI</t>
  </si>
  <si>
    <t>UKUPNO SANITETSKI MATERIJAL</t>
  </si>
  <si>
    <t>UKUPNO MAT. TROŠKOVI- ZUBNO- PO TREBOVANJU</t>
  </si>
  <si>
    <t>UKUPNO MAT. TROŠKOVI- PO TREBOVANJU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</si>
</sst>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" fontId="8" fillId="0" borderId="1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/>
    <xf numFmtId="4" fontId="10" fillId="0" borderId="1" xfId="2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6"/>
  <sheetViews>
    <sheetView tabSelected="1" topLeftCell="B1" zoomScaleNormal="100" workbookViewId="0">
      <selection activeCell="H44" sqref="H44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6" t="s">
        <v>0</v>
      </c>
      <c r="D2" s="36"/>
      <c r="E2" s="36"/>
      <c r="F2" s="36"/>
      <c r="G2" s="36"/>
    </row>
    <row r="4" spans="2:15" x14ac:dyDescent="0.25">
      <c r="B4" s="37" t="s">
        <v>1</v>
      </c>
      <c r="C4" s="37"/>
      <c r="D4" s="37"/>
    </row>
    <row r="5" spans="2:15" x14ac:dyDescent="0.25">
      <c r="B5" s="37" t="s">
        <v>2</v>
      </c>
      <c r="C5" s="37"/>
      <c r="D5" s="37"/>
    </row>
    <row r="6" spans="2:15" x14ac:dyDescent="0.25">
      <c r="B6" s="37" t="s">
        <v>3</v>
      </c>
      <c r="C6" s="37"/>
      <c r="D6" s="37"/>
    </row>
    <row r="7" spans="2:15" x14ac:dyDescent="0.25">
      <c r="I7" s="9"/>
      <c r="J7" s="9"/>
    </row>
    <row r="8" spans="2:15" x14ac:dyDescent="0.25">
      <c r="B8" s="38" t="s">
        <v>32</v>
      </c>
      <c r="C8" s="38"/>
      <c r="D8" s="38"/>
      <c r="E8" s="38"/>
      <c r="F8" s="38"/>
      <c r="G8" s="38"/>
      <c r="H8" s="38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6" t="s">
        <v>4</v>
      </c>
      <c r="C11" s="47"/>
      <c r="D11" s="47"/>
      <c r="E11" s="47"/>
      <c r="F11" s="48"/>
      <c r="G11" s="23" t="s">
        <v>5</v>
      </c>
      <c r="H11" s="23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45877</v>
      </c>
      <c r="H12" s="12">
        <v>2024849.63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3" t="s">
        <v>8</v>
      </c>
      <c r="C13" s="43"/>
      <c r="D13" s="43"/>
      <c r="E13" s="43"/>
      <c r="F13" s="43"/>
      <c r="G13" s="15">
        <v>45877</v>
      </c>
      <c r="H13" s="1">
        <f>H14+H31-H39-H55</f>
        <v>862446.14999999991</v>
      </c>
      <c r="I13" s="9"/>
      <c r="J13" s="9"/>
      <c r="K13" s="7"/>
      <c r="L13" s="7"/>
      <c r="M13" s="21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6">
        <v>45877</v>
      </c>
      <c r="H14" s="2">
        <f>SUM(H15:H30)</f>
        <v>4777573.05</v>
      </c>
      <c r="I14" s="22"/>
      <c r="J14" s="9"/>
      <c r="K14" s="21"/>
      <c r="L14" s="7"/>
      <c r="M14" s="21"/>
      <c r="N14" s="7"/>
      <c r="O14" s="7"/>
    </row>
    <row r="15" spans="2:15" x14ac:dyDescent="0.25">
      <c r="B15" s="33" t="s">
        <v>10</v>
      </c>
      <c r="C15" s="34"/>
      <c r="D15" s="34"/>
      <c r="E15" s="34"/>
      <c r="F15" s="35"/>
      <c r="G15" s="17"/>
      <c r="H15" s="10">
        <v>60087</v>
      </c>
      <c r="I15" s="24"/>
      <c r="J15" s="9"/>
      <c r="K15" s="6"/>
    </row>
    <row r="16" spans="2:15" x14ac:dyDescent="0.25">
      <c r="B16" s="33" t="s">
        <v>11</v>
      </c>
      <c r="C16" s="34"/>
      <c r="D16" s="34"/>
      <c r="E16" s="34"/>
      <c r="F16" s="35"/>
      <c r="G16" s="17"/>
      <c r="H16" s="10">
        <v>0</v>
      </c>
      <c r="I16" s="24"/>
      <c r="J16" s="9"/>
      <c r="K16" s="6"/>
    </row>
    <row r="17" spans="2:13" x14ac:dyDescent="0.25">
      <c r="B17" s="33" t="s">
        <v>12</v>
      </c>
      <c r="C17" s="34"/>
      <c r="D17" s="34"/>
      <c r="E17" s="34"/>
      <c r="F17" s="35"/>
      <c r="G17" s="17"/>
      <c r="H17" s="10">
        <v>0</v>
      </c>
      <c r="I17" s="24"/>
      <c r="J17" s="9"/>
      <c r="K17" s="6"/>
    </row>
    <row r="18" spans="2:13" x14ac:dyDescent="0.25">
      <c r="B18" s="33" t="s">
        <v>13</v>
      </c>
      <c r="C18" s="34"/>
      <c r="D18" s="34"/>
      <c r="E18" s="34"/>
      <c r="F18" s="35"/>
      <c r="G18" s="17"/>
      <c r="H18" s="8">
        <v>1662404.13</v>
      </c>
      <c r="I18" s="24"/>
      <c r="J18" s="9"/>
      <c r="K18" s="6"/>
      <c r="L18" s="6"/>
    </row>
    <row r="19" spans="2:13" x14ac:dyDescent="0.25">
      <c r="B19" s="33" t="s">
        <v>27</v>
      </c>
      <c r="C19" s="34"/>
      <c r="D19" s="34"/>
      <c r="E19" s="34"/>
      <c r="F19" s="35"/>
      <c r="G19" s="17"/>
      <c r="H19" s="25">
        <v>0</v>
      </c>
      <c r="I19" s="24"/>
      <c r="J19" s="9"/>
      <c r="K19" s="6"/>
      <c r="L19" s="6"/>
    </row>
    <row r="20" spans="2:13" x14ac:dyDescent="0.25">
      <c r="B20" s="33" t="s">
        <v>14</v>
      </c>
      <c r="C20" s="34"/>
      <c r="D20" s="34"/>
      <c r="E20" s="34"/>
      <c r="F20" s="35"/>
      <c r="G20" s="17"/>
      <c r="H20" s="8">
        <v>0</v>
      </c>
      <c r="I20" s="24"/>
      <c r="J20" s="9"/>
    </row>
    <row r="21" spans="2:13" x14ac:dyDescent="0.25">
      <c r="B21" s="33" t="s">
        <v>15</v>
      </c>
      <c r="C21" s="34"/>
      <c r="D21" s="34"/>
      <c r="E21" s="34"/>
      <c r="F21" s="35"/>
      <c r="G21" s="17"/>
      <c r="H21" s="8">
        <v>0</v>
      </c>
      <c r="I21" s="24"/>
      <c r="J21" s="9"/>
    </row>
    <row r="22" spans="2:13" x14ac:dyDescent="0.25">
      <c r="B22" s="33" t="s">
        <v>29</v>
      </c>
      <c r="C22" s="34"/>
      <c r="D22" s="34"/>
      <c r="E22" s="34"/>
      <c r="F22" s="35"/>
      <c r="G22" s="17"/>
      <c r="H22" s="8">
        <v>0</v>
      </c>
      <c r="I22" s="24"/>
      <c r="J22" s="9"/>
    </row>
    <row r="23" spans="2:13" x14ac:dyDescent="0.25">
      <c r="B23" s="33" t="s">
        <v>16</v>
      </c>
      <c r="C23" s="34"/>
      <c r="D23" s="34"/>
      <c r="E23" s="34"/>
      <c r="F23" s="35"/>
      <c r="G23" s="17"/>
      <c r="H23" s="8">
        <v>108140.4</v>
      </c>
      <c r="I23" s="24"/>
      <c r="J23" s="9"/>
      <c r="K23" s="6"/>
    </row>
    <row r="24" spans="2:13" x14ac:dyDescent="0.25">
      <c r="B24" s="33" t="s">
        <v>31</v>
      </c>
      <c r="C24" s="34"/>
      <c r="D24" s="34"/>
      <c r="E24" s="34"/>
      <c r="F24" s="35"/>
      <c r="G24" s="17"/>
      <c r="H24" s="8">
        <v>0</v>
      </c>
      <c r="I24" s="24"/>
      <c r="J24" s="9"/>
      <c r="K24" s="6"/>
    </row>
    <row r="25" spans="2:13" x14ac:dyDescent="0.25">
      <c r="B25" s="33" t="s">
        <v>17</v>
      </c>
      <c r="C25" s="34"/>
      <c r="D25" s="34"/>
      <c r="E25" s="34"/>
      <c r="F25" s="35"/>
      <c r="G25" s="17"/>
      <c r="H25" s="8">
        <v>583171.1</v>
      </c>
      <c r="I25" s="24"/>
      <c r="J25" s="9"/>
      <c r="K25" s="6"/>
      <c r="L25" s="26"/>
      <c r="M25" s="24"/>
    </row>
    <row r="26" spans="2:13" x14ac:dyDescent="0.25">
      <c r="B26" s="33" t="s">
        <v>18</v>
      </c>
      <c r="C26" s="34"/>
      <c r="D26" s="34"/>
      <c r="E26" s="34"/>
      <c r="F26" s="35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</f>
        <v>1785991.7</v>
      </c>
      <c r="J26" s="24"/>
      <c r="K26" s="6"/>
      <c r="L26" s="6"/>
    </row>
    <row r="27" spans="2:13" x14ac:dyDescent="0.25">
      <c r="B27" s="33" t="s">
        <v>30</v>
      </c>
      <c r="C27" s="34"/>
      <c r="D27" s="34"/>
      <c r="E27" s="34"/>
      <c r="F27" s="35"/>
      <c r="G27" s="17"/>
      <c r="H27" s="8">
        <v>0</v>
      </c>
      <c r="I27" s="24"/>
      <c r="J27" s="9"/>
      <c r="K27" s="9"/>
      <c r="L27" s="6"/>
    </row>
    <row r="28" spans="2:13" x14ac:dyDescent="0.25">
      <c r="B28" s="33" t="s">
        <v>19</v>
      </c>
      <c r="C28" s="34"/>
      <c r="D28" s="34"/>
      <c r="E28" s="34"/>
      <c r="F28" s="35"/>
      <c r="G28" s="17"/>
      <c r="H28" s="8">
        <v>484022.5</v>
      </c>
      <c r="I28" s="24"/>
      <c r="J28" s="9"/>
      <c r="K28" s="6"/>
    </row>
    <row r="29" spans="2:13" x14ac:dyDescent="0.25">
      <c r="B29" s="33" t="s">
        <v>20</v>
      </c>
      <c r="C29" s="34"/>
      <c r="D29" s="34"/>
      <c r="E29" s="34"/>
      <c r="F29" s="35"/>
      <c r="G29" s="17"/>
      <c r="H29" s="8">
        <v>0</v>
      </c>
      <c r="I29" s="24"/>
      <c r="J29" s="9"/>
      <c r="K29" s="6"/>
      <c r="L29" s="6"/>
    </row>
    <row r="30" spans="2:13" x14ac:dyDescent="0.25">
      <c r="B30" s="33" t="s">
        <v>33</v>
      </c>
      <c r="C30" s="34"/>
      <c r="D30" s="34"/>
      <c r="E30" s="34"/>
      <c r="F30" s="35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</f>
        <v>93756.219999999943</v>
      </c>
      <c r="I30" s="24"/>
      <c r="J30" s="9"/>
      <c r="K30" s="6"/>
      <c r="L30" s="6"/>
    </row>
    <row r="31" spans="2:13" x14ac:dyDescent="0.25">
      <c r="B31" s="39" t="s">
        <v>21</v>
      </c>
      <c r="C31" s="40"/>
      <c r="D31" s="40"/>
      <c r="E31" s="40"/>
      <c r="F31" s="41"/>
      <c r="G31" s="16">
        <v>45877</v>
      </c>
      <c r="H31" s="2">
        <f>H32+H33+H34+H35+H37+H38+H36</f>
        <v>327086.26</v>
      </c>
      <c r="I31" s="9"/>
      <c r="K31" s="6"/>
      <c r="L31" s="6"/>
    </row>
    <row r="32" spans="2:13" x14ac:dyDescent="0.25">
      <c r="B32" s="33" t="s">
        <v>10</v>
      </c>
      <c r="C32" s="34"/>
      <c r="D32" s="34"/>
      <c r="E32" s="34"/>
      <c r="F32" s="35"/>
      <c r="G32" s="18"/>
      <c r="H32" s="10">
        <v>0</v>
      </c>
      <c r="I32" s="9"/>
      <c r="J32" s="9"/>
      <c r="K32" s="6"/>
      <c r="L32" s="6"/>
    </row>
    <row r="33" spans="2:12" x14ac:dyDescent="0.25">
      <c r="B33" s="33" t="s">
        <v>13</v>
      </c>
      <c r="C33" s="34"/>
      <c r="D33" s="34"/>
      <c r="E33" s="34"/>
      <c r="F33" s="35"/>
      <c r="G33" s="18"/>
      <c r="H33" s="8">
        <v>146969.26</v>
      </c>
      <c r="I33" s="9"/>
      <c r="J33" s="9"/>
      <c r="K33" s="6"/>
      <c r="L33" s="6"/>
    </row>
    <row r="34" spans="2:12" x14ac:dyDescent="0.25">
      <c r="B34" s="33" t="s">
        <v>18</v>
      </c>
      <c r="C34" s="34"/>
      <c r="D34" s="34"/>
      <c r="E34" s="34"/>
      <c r="F34" s="35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</f>
        <v>134423.67999999999</v>
      </c>
      <c r="I34" s="9"/>
      <c r="J34" s="9"/>
      <c r="K34" s="6"/>
      <c r="L34" s="6"/>
    </row>
    <row r="35" spans="2:12" x14ac:dyDescent="0.25">
      <c r="B35" s="33" t="s">
        <v>19</v>
      </c>
      <c r="C35" s="34"/>
      <c r="D35" s="34"/>
      <c r="E35" s="34"/>
      <c r="F35" s="35"/>
      <c r="G35" s="18"/>
      <c r="H35" s="8">
        <v>0</v>
      </c>
      <c r="I35" s="9"/>
      <c r="J35" s="9"/>
      <c r="K35" s="6"/>
      <c r="L35" s="6"/>
    </row>
    <row r="36" spans="2:12" x14ac:dyDescent="0.25">
      <c r="B36" s="33" t="s">
        <v>11</v>
      </c>
      <c r="C36" s="34"/>
      <c r="D36" s="34"/>
      <c r="E36" s="34"/>
      <c r="F36" s="35"/>
      <c r="G36" s="18"/>
      <c r="H36" s="8">
        <v>0</v>
      </c>
      <c r="I36" s="9"/>
      <c r="J36" s="9"/>
      <c r="K36" s="6"/>
    </row>
    <row r="37" spans="2:12" x14ac:dyDescent="0.25">
      <c r="B37" s="33" t="s">
        <v>20</v>
      </c>
      <c r="C37" s="34"/>
      <c r="D37" s="34"/>
      <c r="E37" s="34"/>
      <c r="F37" s="35"/>
      <c r="G37" s="18"/>
      <c r="H37" s="8">
        <v>0</v>
      </c>
      <c r="I37" s="9"/>
      <c r="J37" s="9"/>
    </row>
    <row r="38" spans="2:12" x14ac:dyDescent="0.25">
      <c r="B38" s="33" t="s">
        <v>33</v>
      </c>
      <c r="C38" s="34"/>
      <c r="D38" s="34"/>
      <c r="E38" s="34"/>
      <c r="F38" s="35"/>
      <c r="G38" s="18"/>
      <c r="H38" s="8">
        <f>7347+8071+11176+74506-55406.68</f>
        <v>45693.32</v>
      </c>
      <c r="I38" s="9"/>
      <c r="J38" s="9"/>
      <c r="K38" s="6"/>
    </row>
    <row r="39" spans="2:12" x14ac:dyDescent="0.25">
      <c r="B39" s="52" t="s">
        <v>22</v>
      </c>
      <c r="C39" s="53"/>
      <c r="D39" s="53"/>
      <c r="E39" s="53"/>
      <c r="F39" s="54"/>
      <c r="G39" s="19">
        <v>45877</v>
      </c>
      <c r="H39" s="3">
        <f>SUM(H40:H54)</f>
        <v>4019231.6799999997</v>
      </c>
      <c r="I39" s="9"/>
      <c r="J39" s="9"/>
    </row>
    <row r="40" spans="2:12" x14ac:dyDescent="0.25">
      <c r="B40" s="33" t="s">
        <v>10</v>
      </c>
      <c r="C40" s="34"/>
      <c r="D40" s="34"/>
      <c r="E40" s="34"/>
      <c r="F40" s="35"/>
      <c r="G40" s="17"/>
      <c r="H40" s="10">
        <v>0</v>
      </c>
      <c r="I40" s="9"/>
      <c r="J40" s="9"/>
    </row>
    <row r="41" spans="2:12" x14ac:dyDescent="0.25">
      <c r="B41" s="33" t="s">
        <v>11</v>
      </c>
      <c r="C41" s="34"/>
      <c r="D41" s="34"/>
      <c r="E41" s="34"/>
      <c r="F41" s="35"/>
      <c r="G41" s="17"/>
      <c r="H41" s="10">
        <v>0</v>
      </c>
      <c r="I41" s="9"/>
      <c r="J41" s="9"/>
    </row>
    <row r="42" spans="2:12" x14ac:dyDescent="0.25">
      <c r="B42" s="33" t="s">
        <v>12</v>
      </c>
      <c r="C42" s="34"/>
      <c r="D42" s="34"/>
      <c r="E42" s="34"/>
      <c r="F42" s="35"/>
      <c r="G42" s="17"/>
      <c r="H42" s="10">
        <v>0</v>
      </c>
      <c r="I42" s="9"/>
      <c r="J42" s="9"/>
    </row>
    <row r="43" spans="2:12" x14ac:dyDescent="0.25">
      <c r="B43" s="33" t="s">
        <v>13</v>
      </c>
      <c r="C43" s="34"/>
      <c r="D43" s="34"/>
      <c r="E43" s="34"/>
      <c r="F43" s="35"/>
      <c r="G43" s="17"/>
      <c r="H43" s="10">
        <f>1662404.13</f>
        <v>1662404.13</v>
      </c>
      <c r="I43" s="9"/>
      <c r="J43" s="22"/>
      <c r="K43" s="6"/>
      <c r="L43" s="6"/>
    </row>
    <row r="44" spans="2:12" x14ac:dyDescent="0.25">
      <c r="B44" s="33" t="s">
        <v>27</v>
      </c>
      <c r="C44" s="34"/>
      <c r="D44" s="34"/>
      <c r="E44" s="34"/>
      <c r="F44" s="35"/>
      <c r="G44" s="17" t="s">
        <v>28</v>
      </c>
      <c r="H44" s="10">
        <v>0</v>
      </c>
      <c r="I44" s="9"/>
      <c r="J44" s="9"/>
      <c r="L44" s="6"/>
    </row>
    <row r="45" spans="2:12" x14ac:dyDescent="0.25">
      <c r="B45" s="33" t="s">
        <v>14</v>
      </c>
      <c r="C45" s="34"/>
      <c r="D45" s="34"/>
      <c r="E45" s="34"/>
      <c r="F45" s="35"/>
      <c r="G45" s="17"/>
      <c r="H45" s="8">
        <v>0</v>
      </c>
      <c r="I45" s="9"/>
      <c r="J45" s="9"/>
    </row>
    <row r="46" spans="2:12" x14ac:dyDescent="0.25">
      <c r="B46" s="33" t="s">
        <v>15</v>
      </c>
      <c r="C46" s="34"/>
      <c r="D46" s="34"/>
      <c r="E46" s="34"/>
      <c r="F46" s="35"/>
      <c r="G46" s="17"/>
      <c r="H46" s="8">
        <v>0</v>
      </c>
      <c r="I46" s="9"/>
      <c r="J46" s="9"/>
      <c r="L46" s="6"/>
    </row>
    <row r="47" spans="2:12" x14ac:dyDescent="0.25">
      <c r="B47" s="33" t="s">
        <v>29</v>
      </c>
      <c r="C47" s="34"/>
      <c r="D47" s="34"/>
      <c r="E47" s="34"/>
      <c r="F47" s="35"/>
      <c r="G47" s="17"/>
      <c r="H47" s="8">
        <v>0</v>
      </c>
      <c r="I47" s="9"/>
      <c r="J47" s="9"/>
      <c r="L47" s="6"/>
    </row>
    <row r="48" spans="2:12" x14ac:dyDescent="0.25">
      <c r="B48" s="33" t="s">
        <v>16</v>
      </c>
      <c r="C48" s="34"/>
      <c r="D48" s="34"/>
      <c r="E48" s="34"/>
      <c r="F48" s="35"/>
      <c r="G48" s="17"/>
      <c r="H48" s="8">
        <v>108140.4</v>
      </c>
      <c r="I48" s="9"/>
      <c r="J48" s="9"/>
    </row>
    <row r="49" spans="2:12" x14ac:dyDescent="0.25">
      <c r="B49" s="33" t="s">
        <v>31</v>
      </c>
      <c r="C49" s="34"/>
      <c r="D49" s="34"/>
      <c r="E49" s="34"/>
      <c r="F49" s="35"/>
      <c r="G49" s="17"/>
      <c r="H49" s="8">
        <v>0</v>
      </c>
      <c r="I49" s="9"/>
      <c r="J49" s="9"/>
    </row>
    <row r="50" spans="2:12" x14ac:dyDescent="0.25">
      <c r="B50" s="33" t="s">
        <v>17</v>
      </c>
      <c r="C50" s="34"/>
      <c r="D50" s="34"/>
      <c r="E50" s="34"/>
      <c r="F50" s="35"/>
      <c r="G50" s="17"/>
      <c r="H50" s="8">
        <v>583171.1</v>
      </c>
      <c r="I50" s="9"/>
      <c r="J50" s="9"/>
    </row>
    <row r="51" spans="2:12" x14ac:dyDescent="0.25">
      <c r="B51" s="33" t="s">
        <v>18</v>
      </c>
      <c r="C51" s="34"/>
      <c r="D51" s="34"/>
      <c r="E51" s="34"/>
      <c r="F51" s="35"/>
      <c r="G51" s="17"/>
      <c r="H51" s="8">
        <f>1025483.8+132666.47+187.73+23155.55</f>
        <v>1181493.55</v>
      </c>
      <c r="I51" s="9"/>
      <c r="J51" s="9"/>
    </row>
    <row r="52" spans="2:12" x14ac:dyDescent="0.25">
      <c r="B52" s="33" t="s">
        <v>30</v>
      </c>
      <c r="C52" s="34"/>
      <c r="D52" s="34"/>
      <c r="E52" s="34"/>
      <c r="F52" s="35"/>
      <c r="G52" s="17"/>
      <c r="H52" s="8">
        <v>0</v>
      </c>
      <c r="I52" s="27"/>
      <c r="J52" s="9"/>
      <c r="K52" s="9"/>
      <c r="L52" s="6"/>
    </row>
    <row r="53" spans="2:12" x14ac:dyDescent="0.25">
      <c r="B53" s="33" t="s">
        <v>19</v>
      </c>
      <c r="C53" s="34"/>
      <c r="D53" s="34"/>
      <c r="E53" s="34"/>
      <c r="F53" s="35"/>
      <c r="G53" s="17"/>
      <c r="H53" s="8">
        <v>484022.5</v>
      </c>
      <c r="I53" s="9"/>
      <c r="J53" s="9"/>
      <c r="K53" s="6"/>
      <c r="L53" s="9"/>
    </row>
    <row r="54" spans="2:12" x14ac:dyDescent="0.25">
      <c r="B54" s="33" t="s">
        <v>20</v>
      </c>
      <c r="C54" s="34"/>
      <c r="D54" s="34"/>
      <c r="E54" s="34"/>
      <c r="F54" s="35"/>
      <c r="G54" s="17"/>
      <c r="H54" s="8">
        <v>0</v>
      </c>
      <c r="I54" s="9"/>
      <c r="J54" s="9"/>
      <c r="K54" s="6"/>
      <c r="L54" s="9"/>
    </row>
    <row r="55" spans="2:12" x14ac:dyDescent="0.25">
      <c r="B55" s="52" t="s">
        <v>23</v>
      </c>
      <c r="C55" s="53"/>
      <c r="D55" s="53"/>
      <c r="E55" s="53"/>
      <c r="F55" s="54"/>
      <c r="G55" s="19">
        <v>45877</v>
      </c>
      <c r="H55" s="3">
        <f>SUM(H56:H61)</f>
        <v>222981.48</v>
      </c>
      <c r="I55" s="9"/>
      <c r="J55" s="9"/>
      <c r="K55" s="6"/>
      <c r="L55" s="6"/>
    </row>
    <row r="56" spans="2:12" x14ac:dyDescent="0.25">
      <c r="B56" s="33" t="s">
        <v>10</v>
      </c>
      <c r="C56" s="34"/>
      <c r="D56" s="34"/>
      <c r="E56" s="34"/>
      <c r="F56" s="35"/>
      <c r="G56" s="18"/>
      <c r="H56" s="10">
        <v>0</v>
      </c>
      <c r="I56" s="9"/>
      <c r="J56" s="9"/>
      <c r="K56" s="6"/>
      <c r="L56" s="6"/>
    </row>
    <row r="57" spans="2:12" x14ac:dyDescent="0.25">
      <c r="B57" s="33" t="s">
        <v>13</v>
      </c>
      <c r="C57" s="34"/>
      <c r="D57" s="34"/>
      <c r="E57" s="34"/>
      <c r="F57" s="35"/>
      <c r="G57" s="18"/>
      <c r="H57" s="10">
        <v>146969.26</v>
      </c>
      <c r="I57" s="9"/>
      <c r="J57" s="22"/>
      <c r="K57" s="6"/>
      <c r="L57" s="6"/>
    </row>
    <row r="58" spans="2:12" x14ac:dyDescent="0.25">
      <c r="B58" s="33" t="s">
        <v>18</v>
      </c>
      <c r="C58" s="34"/>
      <c r="D58" s="34"/>
      <c r="E58" s="34"/>
      <c r="F58" s="35"/>
      <c r="G58" s="18"/>
      <c r="H58" s="8">
        <f>31790+44222.22</f>
        <v>76012.22</v>
      </c>
      <c r="I58" s="9"/>
      <c r="J58" s="9"/>
      <c r="K58" s="6"/>
      <c r="L58" s="6"/>
    </row>
    <row r="59" spans="2:12" x14ac:dyDescent="0.25">
      <c r="B59" s="33" t="s">
        <v>19</v>
      </c>
      <c r="C59" s="34"/>
      <c r="D59" s="34"/>
      <c r="E59" s="34"/>
      <c r="F59" s="35"/>
      <c r="G59" s="18"/>
      <c r="H59" s="1">
        <v>0</v>
      </c>
      <c r="I59" s="9"/>
      <c r="J59" s="9"/>
      <c r="K59" s="6"/>
      <c r="L59" s="6"/>
    </row>
    <row r="60" spans="2:12" x14ac:dyDescent="0.25">
      <c r="B60" s="33" t="s">
        <v>11</v>
      </c>
      <c r="C60" s="34"/>
      <c r="D60" s="34"/>
      <c r="E60" s="34"/>
      <c r="F60" s="35"/>
      <c r="G60" s="18"/>
      <c r="H60" s="1">
        <v>0</v>
      </c>
      <c r="I60" s="9"/>
      <c r="J60" s="9"/>
      <c r="K60" s="6"/>
      <c r="L60" s="6"/>
    </row>
    <row r="61" spans="2:12" x14ac:dyDescent="0.25">
      <c r="B61" s="33" t="s">
        <v>20</v>
      </c>
      <c r="C61" s="34"/>
      <c r="D61" s="34"/>
      <c r="E61" s="34"/>
      <c r="F61" s="35"/>
      <c r="G61" s="18"/>
      <c r="H61" s="1">
        <v>0</v>
      </c>
      <c r="I61" s="9"/>
      <c r="J61" s="9"/>
      <c r="K61" s="6"/>
      <c r="L61" s="6"/>
    </row>
    <row r="62" spans="2:12" x14ac:dyDescent="0.25">
      <c r="B62" s="55" t="s">
        <v>24</v>
      </c>
      <c r="C62" s="56"/>
      <c r="D62" s="56"/>
      <c r="E62" s="56"/>
      <c r="F62" s="57"/>
      <c r="G62" s="20">
        <v>45877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</f>
        <v>1162403.4800000002</v>
      </c>
      <c r="I62" s="9"/>
      <c r="K62" s="6"/>
      <c r="L62" s="6"/>
    </row>
    <row r="63" spans="2:12" x14ac:dyDescent="0.25">
      <c r="B63" s="33" t="s">
        <v>25</v>
      </c>
      <c r="C63" s="34"/>
      <c r="D63" s="34"/>
      <c r="E63" s="34"/>
      <c r="F63" s="35"/>
      <c r="G63" s="18"/>
      <c r="H63" s="1">
        <v>0</v>
      </c>
      <c r="I63" s="9"/>
      <c r="J63" s="9"/>
      <c r="L63" s="6"/>
    </row>
    <row r="64" spans="2:12" x14ac:dyDescent="0.25">
      <c r="B64" s="49" t="s">
        <v>26</v>
      </c>
      <c r="C64" s="50"/>
      <c r="D64" s="50"/>
      <c r="E64" s="50"/>
      <c r="F64" s="51"/>
      <c r="G64" s="18"/>
      <c r="H64" s="5">
        <f>H14+H31-H39-H55+H62-H63</f>
        <v>2024849.6300000001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8" t="s">
        <v>34</v>
      </c>
      <c r="C66" s="58"/>
      <c r="D66" s="58"/>
      <c r="E66" s="13"/>
      <c r="F66" s="13"/>
      <c r="G66" s="7"/>
      <c r="H66" s="11"/>
      <c r="I66" s="9"/>
      <c r="J66" s="9"/>
      <c r="K66" s="6"/>
    </row>
    <row r="68" spans="2:11" x14ac:dyDescent="0.25">
      <c r="B68" s="28" t="s">
        <v>35</v>
      </c>
      <c r="C68" s="29">
        <v>564107.63</v>
      </c>
      <c r="D68" s="28">
        <v>9006152657</v>
      </c>
    </row>
    <row r="69" spans="2:11" x14ac:dyDescent="0.25">
      <c r="B69" s="28" t="s">
        <v>35</v>
      </c>
      <c r="C69" s="29">
        <v>19063.47</v>
      </c>
      <c r="D69" s="28">
        <v>9006154151</v>
      </c>
    </row>
    <row r="70" spans="2:11" x14ac:dyDescent="0.25">
      <c r="B70" s="32" t="s">
        <v>85</v>
      </c>
      <c r="C70" s="30">
        <f>SUM(C68:C69)</f>
        <v>583171.1</v>
      </c>
      <c r="D70" s="28"/>
    </row>
    <row r="71" spans="2:11" x14ac:dyDescent="0.25">
      <c r="B71" s="28" t="s">
        <v>36</v>
      </c>
      <c r="C71" s="29">
        <v>4132.8</v>
      </c>
      <c r="D71" s="28" t="s">
        <v>53</v>
      </c>
    </row>
    <row r="72" spans="2:11" x14ac:dyDescent="0.25">
      <c r="B72" s="28" t="s">
        <v>36</v>
      </c>
      <c r="C72" s="29">
        <v>44280</v>
      </c>
      <c r="D72" s="28" t="s">
        <v>54</v>
      </c>
    </row>
    <row r="73" spans="2:11" x14ac:dyDescent="0.25">
      <c r="B73" s="28" t="s">
        <v>36</v>
      </c>
      <c r="C73" s="29">
        <v>11718</v>
      </c>
      <c r="D73" s="28" t="s">
        <v>55</v>
      </c>
    </row>
    <row r="74" spans="2:11" x14ac:dyDescent="0.25">
      <c r="B74" s="28" t="s">
        <v>37</v>
      </c>
      <c r="C74" s="29">
        <v>5385.6</v>
      </c>
      <c r="D74" s="28" t="s">
        <v>56</v>
      </c>
    </row>
    <row r="75" spans="2:11" x14ac:dyDescent="0.25">
      <c r="B75" s="28" t="s">
        <v>37</v>
      </c>
      <c r="C75" s="29">
        <v>42624</v>
      </c>
      <c r="D75" s="28" t="s">
        <v>57</v>
      </c>
    </row>
    <row r="76" spans="2:11" x14ac:dyDescent="0.25">
      <c r="B76" s="32" t="s">
        <v>86</v>
      </c>
      <c r="C76" s="30">
        <f>SUM(C71:C75)</f>
        <v>108140.4</v>
      </c>
      <c r="D76" s="28"/>
    </row>
    <row r="77" spans="2:11" x14ac:dyDescent="0.25">
      <c r="B77" s="28" t="s">
        <v>38</v>
      </c>
      <c r="C77" s="29">
        <v>5040</v>
      </c>
      <c r="D77" s="28" t="s">
        <v>58</v>
      </c>
    </row>
    <row r="78" spans="2:11" x14ac:dyDescent="0.25">
      <c r="B78" s="28" t="s">
        <v>39</v>
      </c>
      <c r="C78" s="29">
        <v>26750</v>
      </c>
      <c r="D78" s="28" t="s">
        <v>59</v>
      </c>
    </row>
    <row r="79" spans="2:11" x14ac:dyDescent="0.25">
      <c r="B79" s="32" t="s">
        <v>87</v>
      </c>
      <c r="C79" s="30">
        <f>SUM(C77:C78)</f>
        <v>31790</v>
      </c>
      <c r="D79" s="28"/>
    </row>
    <row r="80" spans="2:11" x14ac:dyDescent="0.25">
      <c r="B80" s="28" t="s">
        <v>40</v>
      </c>
      <c r="C80" s="29">
        <v>29760.18</v>
      </c>
      <c r="D80" s="31" t="s">
        <v>60</v>
      </c>
    </row>
    <row r="81" spans="2:4" x14ac:dyDescent="0.25">
      <c r="B81" s="28" t="s">
        <v>40</v>
      </c>
      <c r="C81" s="29">
        <v>1584</v>
      </c>
      <c r="D81" s="31" t="s">
        <v>61</v>
      </c>
    </row>
    <row r="82" spans="2:4" x14ac:dyDescent="0.25">
      <c r="B82" s="28" t="s">
        <v>40</v>
      </c>
      <c r="C82" s="29">
        <v>3351.72</v>
      </c>
      <c r="D82" s="31" t="s">
        <v>62</v>
      </c>
    </row>
    <row r="83" spans="2:4" x14ac:dyDescent="0.25">
      <c r="B83" s="28" t="s">
        <v>40</v>
      </c>
      <c r="C83" s="29">
        <v>6392.73</v>
      </c>
      <c r="D83" s="31" t="s">
        <v>63</v>
      </c>
    </row>
    <row r="84" spans="2:4" x14ac:dyDescent="0.25">
      <c r="B84" s="28" t="s">
        <v>40</v>
      </c>
      <c r="C84" s="29">
        <v>24340.1</v>
      </c>
      <c r="D84" s="31" t="s">
        <v>64</v>
      </c>
    </row>
    <row r="85" spans="2:4" x14ac:dyDescent="0.25">
      <c r="B85" s="28" t="s">
        <v>40</v>
      </c>
      <c r="C85" s="29">
        <v>15934.77</v>
      </c>
      <c r="D85" s="31" t="s">
        <v>65</v>
      </c>
    </row>
    <row r="86" spans="2:4" x14ac:dyDescent="0.25">
      <c r="B86" s="28" t="s">
        <v>40</v>
      </c>
      <c r="C86" s="29">
        <v>3111.8</v>
      </c>
      <c r="D86" s="31" t="s">
        <v>66</v>
      </c>
    </row>
    <row r="87" spans="2:4" x14ac:dyDescent="0.25">
      <c r="B87" s="28" t="s">
        <v>40</v>
      </c>
      <c r="C87" s="29">
        <v>2291.2199999999998</v>
      </c>
      <c r="D87" s="31" t="s">
        <v>67</v>
      </c>
    </row>
    <row r="88" spans="2:4" x14ac:dyDescent="0.25">
      <c r="B88" s="28" t="s">
        <v>40</v>
      </c>
      <c r="C88" s="29">
        <v>11022.48</v>
      </c>
      <c r="D88" s="31" t="s">
        <v>68</v>
      </c>
    </row>
    <row r="89" spans="2:4" x14ac:dyDescent="0.25">
      <c r="B89" s="28" t="s">
        <v>41</v>
      </c>
      <c r="C89" s="29">
        <v>30000</v>
      </c>
      <c r="D89" s="28" t="s">
        <v>69</v>
      </c>
    </row>
    <row r="90" spans="2:4" x14ac:dyDescent="0.25">
      <c r="B90" s="28" t="s">
        <v>42</v>
      </c>
      <c r="C90" s="29">
        <v>820</v>
      </c>
      <c r="D90" s="28" t="s">
        <v>70</v>
      </c>
    </row>
    <row r="91" spans="2:4" x14ac:dyDescent="0.25">
      <c r="B91" s="28" t="s">
        <v>43</v>
      </c>
      <c r="C91" s="29">
        <v>4780</v>
      </c>
      <c r="D91" s="28" t="s">
        <v>71</v>
      </c>
    </row>
    <row r="92" spans="2:4" x14ac:dyDescent="0.25">
      <c r="B92" s="28" t="s">
        <v>36</v>
      </c>
      <c r="C92" s="29">
        <v>13776</v>
      </c>
      <c r="D92" s="28" t="s">
        <v>72</v>
      </c>
    </row>
    <row r="93" spans="2:4" x14ac:dyDescent="0.25">
      <c r="B93" s="28" t="s">
        <v>44</v>
      </c>
      <c r="C93" s="29">
        <v>144000</v>
      </c>
      <c r="D93" s="28" t="s">
        <v>73</v>
      </c>
    </row>
    <row r="94" spans="2:4" x14ac:dyDescent="0.25">
      <c r="B94" s="28" t="s">
        <v>45</v>
      </c>
      <c r="C94" s="29">
        <v>9004.7999999999993</v>
      </c>
      <c r="D94" s="28">
        <v>2501193</v>
      </c>
    </row>
    <row r="95" spans="2:4" x14ac:dyDescent="0.25">
      <c r="B95" s="28" t="s">
        <v>46</v>
      </c>
      <c r="C95" s="29">
        <v>76420</v>
      </c>
      <c r="D95" s="28" t="s">
        <v>74</v>
      </c>
    </row>
    <row r="96" spans="2:4" x14ac:dyDescent="0.25">
      <c r="B96" s="28" t="s">
        <v>47</v>
      </c>
      <c r="C96" s="29">
        <v>132048</v>
      </c>
      <c r="D96" s="28" t="s">
        <v>75</v>
      </c>
    </row>
    <row r="97" spans="2:4" x14ac:dyDescent="0.25">
      <c r="B97" s="28" t="s">
        <v>48</v>
      </c>
      <c r="C97" s="29">
        <v>33486</v>
      </c>
      <c r="D97" s="28" t="s">
        <v>76</v>
      </c>
    </row>
    <row r="98" spans="2:4" x14ac:dyDescent="0.25">
      <c r="B98" s="28" t="s">
        <v>49</v>
      </c>
      <c r="C98" s="29">
        <v>8000</v>
      </c>
      <c r="D98" s="28" t="s">
        <v>77</v>
      </c>
    </row>
    <row r="99" spans="2:4" x14ac:dyDescent="0.25">
      <c r="B99" s="28" t="s">
        <v>49</v>
      </c>
      <c r="C99" s="29">
        <v>6000</v>
      </c>
      <c r="D99" s="28" t="s">
        <v>78</v>
      </c>
    </row>
    <row r="100" spans="2:4" x14ac:dyDescent="0.25">
      <c r="B100" s="28" t="s">
        <v>50</v>
      </c>
      <c r="C100" s="29">
        <v>4000</v>
      </c>
      <c r="D100" s="28" t="s">
        <v>79</v>
      </c>
    </row>
    <row r="101" spans="2:4" x14ac:dyDescent="0.25">
      <c r="B101" s="28" t="s">
        <v>51</v>
      </c>
      <c r="C101" s="29">
        <v>100920</v>
      </c>
      <c r="D101" s="28" t="s">
        <v>80</v>
      </c>
    </row>
    <row r="102" spans="2:4" x14ac:dyDescent="0.25">
      <c r="B102" s="28" t="s">
        <v>51</v>
      </c>
      <c r="C102" s="29">
        <v>77160</v>
      </c>
      <c r="D102" s="28" t="s">
        <v>81</v>
      </c>
    </row>
    <row r="103" spans="2:4" x14ac:dyDescent="0.25">
      <c r="B103" s="28" t="s">
        <v>51</v>
      </c>
      <c r="C103" s="29">
        <v>36840</v>
      </c>
      <c r="D103" s="28" t="s">
        <v>82</v>
      </c>
    </row>
    <row r="104" spans="2:4" x14ac:dyDescent="0.25">
      <c r="B104" s="28" t="s">
        <v>51</v>
      </c>
      <c r="C104" s="29">
        <v>22440</v>
      </c>
      <c r="D104" s="28" t="s">
        <v>83</v>
      </c>
    </row>
    <row r="105" spans="2:4" x14ac:dyDescent="0.25">
      <c r="B105" s="28" t="s">
        <v>52</v>
      </c>
      <c r="C105" s="29">
        <v>228000</v>
      </c>
      <c r="D105" s="28" t="s">
        <v>84</v>
      </c>
    </row>
    <row r="106" spans="2:4" x14ac:dyDescent="0.25">
      <c r="B106" s="32" t="s">
        <v>88</v>
      </c>
      <c r="C106" s="30">
        <f>SUM(C80:C105)</f>
        <v>1025483.8</v>
      </c>
      <c r="D106" s="28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2025-08-11T12:51:31Z</dcterms:modified>
  <cp:category/>
  <cp:contentStatus/>
</cp:coreProperties>
</file>